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ZVRŠENJE 2020." sheetId="1" r:id="rId1"/>
  </sheets>
  <definedNames>
    <definedName name="_xlnm.Print_Area" localSheetId="0">'IZVRŠENJE 2020.'!$A$1:$J$55</definedName>
    <definedName name="_xlnm.Print_Titles" localSheetId="0">'IZVRŠENJE 2020.'!$5:$6</definedName>
  </definedNames>
  <calcPr fullCalcOnLoad="1"/>
</workbook>
</file>

<file path=xl/sharedStrings.xml><?xml version="1.0" encoding="utf-8"?>
<sst xmlns="http://schemas.openxmlformats.org/spreadsheetml/2006/main" count="70" uniqueCount="66">
  <si>
    <t>OPIS</t>
  </si>
  <si>
    <t>1.</t>
  </si>
  <si>
    <t>3.</t>
  </si>
  <si>
    <t>4.</t>
  </si>
  <si>
    <t>3121 OSTALI RASHODI ZA ZAPOSLENE</t>
  </si>
  <si>
    <t>3221 UREDSKI MATERIJAL I OSTALI MATERIJALNI RASHODI</t>
  </si>
  <si>
    <t>3238 RAČUNALNE USLUGE</t>
  </si>
  <si>
    <t>3299 OSTALI NESPOMENUTI RASHODI POSLOVANJA</t>
  </si>
  <si>
    <t>UKUPNO A 686 000</t>
  </si>
  <si>
    <t>4123 LICENCA</t>
  </si>
  <si>
    <t>4221 UREDSKA OPREMA I NAMJEŠTAJ</t>
  </si>
  <si>
    <t>UKUPNO K 686 009</t>
  </si>
  <si>
    <t>SVEUKUPNO</t>
  </si>
  <si>
    <t>3232 USLUGE TEKUĆEG I INVESTICIJSKOG ODRŽAVANJA</t>
  </si>
  <si>
    <t>3233 USLUGE PROMIDŽBE I INFORMIRANJA</t>
  </si>
  <si>
    <t>3237 INTELEKTUALNE I OSOBNE USLUGE</t>
  </si>
  <si>
    <t>3239 OSTALE USLUGE</t>
  </si>
  <si>
    <t>3293 REPREZENTACIJA</t>
  </si>
  <si>
    <t>3212 NAKNADE ZA PRIJEVOZ, ZA RAD NA TERENU I ODVOJENI ŽIVOT</t>
  </si>
  <si>
    <t>3213 STRUČNO USAVRŠAVANJE ZAPOSLENIKA</t>
  </si>
  <si>
    <t>3231 USLUGE TELEFONA, POŠTE I PRIJEVOZA</t>
  </si>
  <si>
    <t>3431 BANKARSKE USLUGE I USLUGE PLATNOG PROMETA</t>
  </si>
  <si>
    <t>3433 ZATEZNE KAMATE</t>
  </si>
  <si>
    <t xml:space="preserve">3224 MATERIJAL I DIJELOVI ZA TEKUĆE I INVESTICIJSKO ODRŽAVANJE </t>
  </si>
  <si>
    <t>3225 SITNI INVENTAR I AUTO GUME</t>
  </si>
  <si>
    <t>4222 KOMUNIKACIJSKA OPREMA</t>
  </si>
  <si>
    <t>2.</t>
  </si>
  <si>
    <t>5.</t>
  </si>
  <si>
    <t xml:space="preserve">UKUPNO 312 OSTALI RASHODI ZA ZAPOSLENE </t>
  </si>
  <si>
    <t>UKUPNO 313 DOPRINOSI NA PLAĆE</t>
  </si>
  <si>
    <t xml:space="preserve">UKUPNO 321 NAKNADE TROŠKOVA ZAPOSLENIMA 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</si>
  <si>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</si>
  <si>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</si>
  <si>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</si>
  <si>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</si>
  <si>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UKUPNO 412 NEMATERIJALNA IMOVINA</t>
  </si>
  <si>
    <t>UKUPNO 422 POSTROJENJA I OPREMA</t>
  </si>
  <si>
    <t xml:space="preserve">%             </t>
  </si>
  <si>
    <t>3214 OSTALE NAKNADE TROŠKOVA ZAPOSLENIMA</t>
  </si>
  <si>
    <t>3236 ZDRAVSTVENE I VETERINARSKE USLUGE</t>
  </si>
  <si>
    <t>020 VLADA REPUBLIKE HRVATSKE</t>
  </si>
  <si>
    <t xml:space="preserve"> 42 URED ZA PROTOKOL </t>
  </si>
  <si>
    <t>UKUPNO 311 PLAĆE (BRUTO)</t>
  </si>
  <si>
    <t>3294 ČLANARINE I NORME</t>
  </si>
  <si>
    <t xml:space="preserve">A 686 000 ADMINISTRACIJA I UPRAVLJANJE   </t>
  </si>
  <si>
    <t xml:space="preserve">K 686 009 INFORMATIZACIJA UREDA ZA PROTOKOL </t>
  </si>
  <si>
    <t>6.</t>
  </si>
  <si>
    <t xml:space="preserve">3111 PLAĆE ZA REDOVAN RAD </t>
  </si>
  <si>
    <t xml:space="preserve">3113 PLAĆE ZA PREKOVREMENI RAD </t>
  </si>
  <si>
    <t xml:space="preserve">3132 DOPRINOSI ZA OBVEZNO ZDRAVSTVENO OSIGURANJE </t>
  </si>
  <si>
    <t xml:space="preserve">3211 SLUŽBENA PUTOVANJA </t>
  </si>
  <si>
    <t>3227 SLUŽBENA, RADNA I ZAŠTITNA ODJEĆA I OBUĆA</t>
  </si>
  <si>
    <t>UKUPNO 324 NAKNADE TROŠKOVA OSOBAMA IZVAN RADNOG ODNOSA</t>
  </si>
  <si>
    <t>3241 NAKNADA TROŠKOVA OSOBAMA IZVAN RADNOG ODNOSA</t>
  </si>
  <si>
    <t>3295 PRISTOJBE I NAKNADE</t>
  </si>
  <si>
    <t>7.</t>
  </si>
  <si>
    <t>8.</t>
  </si>
  <si>
    <t>POČETNI PLAN 2020.</t>
  </si>
  <si>
    <t>9.</t>
  </si>
  <si>
    <t>3432 NEGATIVNE TEČAJNE RAZLIKE I RAZLIKE ZBOG PRIMJENE VALUTNE KLAUZULE</t>
  </si>
  <si>
    <t>PLAN 2020. NAKON 2. REBALANSA</t>
  </si>
  <si>
    <t>PLAN 2020. NAKON 1. REBALANSA</t>
  </si>
  <si>
    <t xml:space="preserve">PLAN 2020. NAKON PRENAMJENE 5% </t>
  </si>
  <si>
    <t>KONAČNI PLAN 2020.</t>
  </si>
  <si>
    <t>IZVRŠENJE 2020.</t>
  </si>
  <si>
    <t>PLAN 2020. NAKON UŠTEDA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</si>
</sst>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6" fillId="13" borderId="10" xfId="61" applyFont="1" applyFill="1" applyBorder="1" applyAlignment="1">
      <alignment horizontal="center" vertical="center" wrapText="1"/>
      <protection/>
    </xf>
    <xf numFmtId="49" fontId="6" fillId="33" borderId="10" xfId="6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6" fillId="33" borderId="10" xfId="61" applyFont="1" applyFill="1" applyBorder="1" applyAlignment="1">
      <alignment horizontal="left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1" fillId="0" borderId="0" xfId="61" applyFont="1" applyFill="1" applyBorder="1" applyAlignment="1">
      <alignment horizontal="center" vertical="center"/>
      <protection/>
    </xf>
    <xf numFmtId="4" fontId="1" fillId="0" borderId="0" xfId="61" applyNumberFormat="1" applyFont="1" applyFill="1" applyBorder="1" applyAlignment="1">
      <alignment horizont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 wrapText="1"/>
    </xf>
    <xf numFmtId="0" fontId="50" fillId="34" borderId="0" xfId="0" applyFont="1" applyFill="1" applyAlignment="1">
      <alignment/>
    </xf>
    <xf numFmtId="4" fontId="8" fillId="0" borderId="0" xfId="61" applyNumberFormat="1" applyFont="1" applyFill="1" applyBorder="1" applyAlignment="1">
      <alignment horizontal="right" vertical="distributed" wrapText="1"/>
      <protection/>
    </xf>
    <xf numFmtId="4" fontId="10" fillId="0" borderId="0" xfId="61" applyNumberFormat="1" applyFont="1" applyFill="1" applyBorder="1" applyAlignment="1">
      <alignment horizontal="center"/>
      <protection/>
    </xf>
    <xf numFmtId="0" fontId="6" fillId="0" borderId="10" xfId="61" applyFont="1" applyBorder="1" applyAlignment="1">
      <alignment horizontal="left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1" fontId="6" fillId="0" borderId="10" xfId="61" applyNumberFormat="1" applyFont="1" applyBorder="1" applyAlignment="1">
      <alignment horizontal="center" vertical="center"/>
      <protection/>
    </xf>
    <xf numFmtId="0" fontId="6" fillId="7" borderId="10" xfId="61" applyFont="1" applyFill="1" applyBorder="1" applyAlignment="1">
      <alignment horizontal="left" vertical="center" wrapText="1"/>
      <protection/>
    </xf>
    <xf numFmtId="4" fontId="6" fillId="7" borderId="10" xfId="61" applyNumberFormat="1" applyFont="1" applyFill="1" applyBorder="1" applyAlignment="1">
      <alignment horizontal="right" vertical="distributed"/>
      <protection/>
    </xf>
    <xf numFmtId="4" fontId="6" fillId="33" borderId="10" xfId="61" applyNumberFormat="1" applyFont="1" applyFill="1" applyBorder="1" applyAlignment="1">
      <alignment horizontal="right" vertical="distributed"/>
      <protection/>
    </xf>
    <xf numFmtId="1" fontId="6" fillId="13" borderId="10" xfId="61" applyNumberFormat="1" applyFont="1" applyFill="1" applyBorder="1" applyAlignment="1">
      <alignment horizontal="right" vertical="center"/>
      <protection/>
    </xf>
    <xf numFmtId="1" fontId="6" fillId="7" borderId="10" xfId="61" applyNumberFormat="1" applyFont="1" applyFill="1" applyBorder="1" applyAlignment="1">
      <alignment horizontal="right" vertical="center"/>
      <protection/>
    </xf>
    <xf numFmtId="0" fontId="6" fillId="0" borderId="10" xfId="0" applyFont="1" applyBorder="1" applyAlignment="1">
      <alignment horizontal="left" vertical="center" wrapText="1"/>
    </xf>
    <xf numFmtId="4" fontId="6" fillId="0" borderId="10" xfId="61" applyNumberFormat="1" applyFont="1" applyBorder="1" applyAlignment="1">
      <alignment horizontal="right" vertical="distributed"/>
      <protection/>
    </xf>
    <xf numFmtId="1" fontId="6" fillId="0" borderId="10" xfId="61" applyNumberFormat="1" applyFont="1" applyBorder="1" applyAlignment="1">
      <alignment horizontal="right" vertical="center"/>
      <protection/>
    </xf>
    <xf numFmtId="4" fontId="6" fillId="0" borderId="10" xfId="61" applyNumberFormat="1" applyFont="1" applyFill="1" applyBorder="1" applyAlignment="1">
      <alignment horizontal="right" vertical="distributed"/>
      <protection/>
    </xf>
    <xf numFmtId="0" fontId="6" fillId="33" borderId="10" xfId="61" applyFont="1" applyFill="1" applyBorder="1" applyAlignment="1">
      <alignment horizontal="left" vertical="center" wrapText="1"/>
      <protection/>
    </xf>
    <xf numFmtId="4" fontId="0" fillId="0" borderId="0" xfId="0" applyNumberFormat="1" applyFont="1" applyAlignment="1">
      <alignment/>
    </xf>
    <xf numFmtId="0" fontId="6" fillId="0" borderId="10" xfId="61" applyFont="1" applyBorder="1" applyAlignment="1">
      <alignment horizontal="left" vertical="center"/>
      <protection/>
    </xf>
    <xf numFmtId="0" fontId="12" fillId="0" borderId="10" xfId="62" applyFont="1" applyBorder="1" applyAlignment="1">
      <alignment horizontal="left" vertical="center" wrapText="1"/>
      <protection/>
    </xf>
    <xf numFmtId="0" fontId="12" fillId="7" borderId="10" xfId="62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1" fontId="6" fillId="0" borderId="10" xfId="61" applyNumberFormat="1" applyFont="1" applyFill="1" applyBorder="1" applyAlignment="1">
      <alignment horizontal="right" vertical="center"/>
      <protection/>
    </xf>
    <xf numFmtId="0" fontId="6" fillId="7" borderId="10" xfId="61" applyFont="1" applyFill="1" applyBorder="1" applyAlignment="1">
      <alignment horizontal="left" vertical="center"/>
      <protection/>
    </xf>
    <xf numFmtId="4" fontId="6" fillId="0" borderId="10" xfId="61" applyNumberFormat="1" applyFont="1" applyFill="1" applyBorder="1" applyAlignment="1">
      <alignment horizontal="right" vertical="distributed" wrapText="1"/>
      <protection/>
    </xf>
    <xf numFmtId="1" fontId="6" fillId="0" borderId="10" xfId="61" applyNumberFormat="1" applyFont="1" applyBorder="1" applyAlignment="1">
      <alignment horizontal="right" vertical="center" wrapText="1"/>
      <protection/>
    </xf>
    <xf numFmtId="0" fontId="6" fillId="34" borderId="10" xfId="61" applyFont="1" applyFill="1" applyBorder="1" applyAlignment="1">
      <alignment horizontal="left" vertical="center" wrapText="1"/>
      <protection/>
    </xf>
    <xf numFmtId="4" fontId="6" fillId="34" borderId="10" xfId="61" applyNumberFormat="1" applyFont="1" applyFill="1" applyBorder="1" applyAlignment="1">
      <alignment horizontal="right" vertical="distributed"/>
      <protection/>
    </xf>
    <xf numFmtId="0" fontId="6" fillId="7" borderId="10" xfId="60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11" fillId="0" borderId="0" xfId="61" applyNumberFormat="1" applyFont="1" applyFill="1" applyBorder="1" applyAlignment="1">
      <alignment horizontal="center" vertical="center" wrapText="1"/>
      <protection/>
    </xf>
    <xf numFmtId="4" fontId="6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4" fontId="11" fillId="0" borderId="0" xfId="61" applyNumberFormat="1" applyFont="1" applyFill="1" applyBorder="1" applyAlignment="1">
      <alignment horizontal="center" vertical="center"/>
      <protection/>
    </xf>
    <xf numFmtId="4" fontId="8" fillId="0" borderId="0" xfId="61" applyNumberFormat="1" applyFont="1" applyFill="1" applyBorder="1" applyAlignment="1">
      <alignment horizontal="center" vertical="center"/>
      <protection/>
    </xf>
    <xf numFmtId="4" fontId="11" fillId="0" borderId="0" xfId="61" applyNumberFormat="1" applyFont="1" applyFill="1" applyBorder="1" applyAlignment="1">
      <alignment horizontal="right" vertical="distributed"/>
      <protection/>
    </xf>
    <xf numFmtId="4" fontId="8" fillId="0" borderId="0" xfId="61" applyNumberFormat="1" applyFont="1" applyFill="1" applyBorder="1" applyAlignment="1">
      <alignment horizontal="right" vertical="distributed"/>
      <protection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4" fontId="11" fillId="0" borderId="0" xfId="61" applyNumberFormat="1" applyFont="1" applyFill="1" applyBorder="1" applyAlignment="1">
      <alignment horizontal="right" vertical="distributed" wrapText="1"/>
      <protection/>
    </xf>
    <xf numFmtId="0" fontId="50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bično 3" xfId="59"/>
    <cellStyle name="Obično_10. ZAKONODAVSTVO" xfId="60"/>
    <cellStyle name="Obično_12. PROTOKOL VLADE" xfId="61"/>
    <cellStyle name="Obično_19. VIJEĆE ZA NACIONALNU SIGURNOST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57"/>
  <sheetViews>
    <sheetView tabSelected="1" workbookViewId="0" topLeftCell="A1">
      <selection activeCell="H5" sqref="H5"/>
    </sheetView>
  </sheetViews>
  <sheetFormatPr defaultColWidth="9.140625" defaultRowHeight="12.75"/>
  <cols>
    <col min="1" max="1" width="55.421875" style="3" customWidth="1"/>
    <col min="2" max="9" width="10.7109375" style="3" customWidth="1"/>
    <col min="10" max="10" width="4.8515625" style="3" customWidth="1"/>
    <col min="11" max="11" width="15.28125" style="60" customWidth="1"/>
    <col min="12" max="13" width="10.00390625" style="61" customWidth="1"/>
    <col min="14" max="20" width="9.140625" style="46" customWidth="1"/>
    <col min="21" max="21" width="16.00390625" style="46" bestFit="1" customWidth="1"/>
    <col min="22" max="23" width="9.140625" style="46" customWidth="1"/>
  </cols>
  <sheetData>
    <row r="1" spans="1:13" ht="20.25">
      <c r="A1" s="62" t="s">
        <v>40</v>
      </c>
      <c r="B1" s="62"/>
      <c r="C1" s="62"/>
      <c r="D1" s="63"/>
      <c r="E1" s="63"/>
      <c r="F1" s="63"/>
      <c r="G1" s="63"/>
      <c r="H1" s="63"/>
      <c r="I1" s="63"/>
      <c r="J1" s="63"/>
      <c r="K1" s="44"/>
      <c r="L1" s="45"/>
      <c r="M1" s="45"/>
    </row>
    <row r="2" spans="1:13" ht="20.25">
      <c r="A2" s="62" t="s">
        <v>41</v>
      </c>
      <c r="B2" s="62"/>
      <c r="C2" s="62"/>
      <c r="D2" s="63"/>
      <c r="E2" s="63"/>
      <c r="F2" s="63"/>
      <c r="G2" s="63"/>
      <c r="H2" s="63"/>
      <c r="I2" s="63"/>
      <c r="J2" s="63"/>
      <c r="K2" s="44"/>
      <c r="L2" s="45"/>
      <c r="M2" s="45"/>
    </row>
    <row r="3" spans="1:13" ht="20.25">
      <c r="A3" s="64" t="s">
        <v>64</v>
      </c>
      <c r="B3" s="64"/>
      <c r="C3" s="64"/>
      <c r="D3" s="63"/>
      <c r="E3" s="63"/>
      <c r="F3" s="63"/>
      <c r="G3" s="63"/>
      <c r="H3" s="63"/>
      <c r="I3" s="63"/>
      <c r="J3" s="63"/>
      <c r="K3" s="44"/>
      <c r="L3" s="45"/>
      <c r="M3" s="45"/>
    </row>
    <row r="4" spans="1:13" ht="4.5" customHeight="1">
      <c r="A4" s="2"/>
      <c r="B4" s="1"/>
      <c r="C4" s="1"/>
      <c r="D4" s="1"/>
      <c r="E4" s="1"/>
      <c r="F4" s="1"/>
      <c r="G4" s="1"/>
      <c r="H4" s="1"/>
      <c r="I4" s="1"/>
      <c r="J4" s="10"/>
      <c r="K4" s="18"/>
      <c r="L4" s="11"/>
      <c r="M4" s="11"/>
    </row>
    <row r="5" spans="1:23" s="6" customFormat="1" ht="63" customHeight="1">
      <c r="A5" s="4" t="s">
        <v>0</v>
      </c>
      <c r="B5" s="4" t="s">
        <v>57</v>
      </c>
      <c r="C5" s="4" t="s">
        <v>65</v>
      </c>
      <c r="D5" s="4" t="s">
        <v>61</v>
      </c>
      <c r="E5" s="4" t="s">
        <v>62</v>
      </c>
      <c r="F5" s="4" t="s">
        <v>60</v>
      </c>
      <c r="G5" s="4" t="s">
        <v>62</v>
      </c>
      <c r="H5" s="4" t="s">
        <v>63</v>
      </c>
      <c r="I5" s="4" t="s">
        <v>64</v>
      </c>
      <c r="J5" s="5" t="s">
        <v>37</v>
      </c>
      <c r="K5" s="47"/>
      <c r="L5" s="48"/>
      <c r="M5" s="48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6" customFormat="1" ht="13.5" customHeight="1">
      <c r="A6" s="7"/>
      <c r="B6" s="8" t="s">
        <v>1</v>
      </c>
      <c r="C6" s="8" t="s">
        <v>26</v>
      </c>
      <c r="D6" s="8" t="s">
        <v>2</v>
      </c>
      <c r="E6" s="8" t="s">
        <v>3</v>
      </c>
      <c r="F6" s="8" t="s">
        <v>27</v>
      </c>
      <c r="G6" s="8" t="s">
        <v>46</v>
      </c>
      <c r="H6" s="8" t="s">
        <v>55</v>
      </c>
      <c r="I6" s="8" t="s">
        <v>56</v>
      </c>
      <c r="J6" s="8" t="s">
        <v>58</v>
      </c>
      <c r="K6" s="49"/>
      <c r="L6" s="50"/>
      <c r="M6" s="50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2" customFormat="1" ht="24.75" customHeight="1">
      <c r="A7" s="19" t="s">
        <v>44</v>
      </c>
      <c r="B7" s="20"/>
      <c r="C7" s="20"/>
      <c r="D7" s="20"/>
      <c r="E7" s="20"/>
      <c r="F7" s="20"/>
      <c r="G7" s="20"/>
      <c r="H7" s="20"/>
      <c r="I7" s="20"/>
      <c r="J7" s="21"/>
      <c r="K7" s="51"/>
      <c r="L7" s="52"/>
      <c r="M7" s="52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12" customFormat="1" ht="24.75" customHeight="1">
      <c r="A8" s="19" t="s">
        <v>47</v>
      </c>
      <c r="B8" s="28"/>
      <c r="C8" s="28"/>
      <c r="D8" s="28"/>
      <c r="E8" s="28"/>
      <c r="F8" s="28"/>
      <c r="G8" s="28"/>
      <c r="H8" s="28"/>
      <c r="I8" s="28">
        <v>1168250.58</v>
      </c>
      <c r="J8" s="29"/>
      <c r="K8" s="53"/>
      <c r="L8" s="54"/>
      <c r="M8" s="54"/>
      <c r="N8" s="14"/>
      <c r="O8" s="55"/>
      <c r="P8" s="14"/>
      <c r="Q8" s="14"/>
      <c r="R8" s="14"/>
      <c r="S8" s="14"/>
      <c r="T8" s="14"/>
      <c r="U8" s="14"/>
      <c r="V8" s="14"/>
      <c r="W8" s="14"/>
    </row>
    <row r="9" spans="1:23" s="12" customFormat="1" ht="24.75" customHeight="1">
      <c r="A9" s="19" t="s">
        <v>48</v>
      </c>
      <c r="B9" s="28"/>
      <c r="C9" s="28"/>
      <c r="D9" s="28"/>
      <c r="E9" s="28"/>
      <c r="F9" s="28"/>
      <c r="G9" s="28"/>
      <c r="H9" s="28"/>
      <c r="I9" s="28">
        <v>189350.81</v>
      </c>
      <c r="J9" s="29"/>
      <c r="K9" s="53"/>
      <c r="L9" s="54"/>
      <c r="M9" s="5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2" customFormat="1" ht="24.75" customHeight="1">
      <c r="A10" s="22" t="s">
        <v>42</v>
      </c>
      <c r="B10" s="23">
        <v>1533000</v>
      </c>
      <c r="C10" s="23">
        <v>1533000</v>
      </c>
      <c r="D10" s="23">
        <v>1510000</v>
      </c>
      <c r="E10" s="23">
        <v>1510000</v>
      </c>
      <c r="F10" s="23">
        <v>1445000</v>
      </c>
      <c r="G10" s="23">
        <v>1372750</v>
      </c>
      <c r="H10" s="23">
        <v>1357750</v>
      </c>
      <c r="I10" s="23">
        <f>SUM(I8:I9)</f>
        <v>1357601.3900000001</v>
      </c>
      <c r="J10" s="26">
        <f>I10/H10*100</f>
        <v>99.98905468606151</v>
      </c>
      <c r="K10" s="53"/>
      <c r="L10" s="54"/>
      <c r="M10" s="5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3" customFormat="1" ht="24.75" customHeight="1">
      <c r="A11" s="19" t="s">
        <v>4</v>
      </c>
      <c r="B11" s="30">
        <v>42000</v>
      </c>
      <c r="C11" s="30">
        <v>37000</v>
      </c>
      <c r="D11" s="30">
        <v>20000</v>
      </c>
      <c r="E11" s="30">
        <v>27500</v>
      </c>
      <c r="F11" s="30">
        <v>34500</v>
      </c>
      <c r="G11" s="30">
        <v>34500</v>
      </c>
      <c r="H11" s="30">
        <v>34500</v>
      </c>
      <c r="I11" s="28">
        <v>24075.87</v>
      </c>
      <c r="J11" s="29">
        <f>I11/H11*100</f>
        <v>69.7851304347826</v>
      </c>
      <c r="K11" s="53"/>
      <c r="L11" s="54"/>
      <c r="M11" s="54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s="12" customFormat="1" ht="24.75" customHeight="1">
      <c r="A12" s="22" t="s">
        <v>28</v>
      </c>
      <c r="B12" s="23">
        <v>42000</v>
      </c>
      <c r="C12" s="23">
        <v>37000</v>
      </c>
      <c r="D12" s="23">
        <v>20000</v>
      </c>
      <c r="E12" s="23">
        <v>27500</v>
      </c>
      <c r="F12" s="23">
        <v>34500</v>
      </c>
      <c r="G12" s="23">
        <v>34500</v>
      </c>
      <c r="H12" s="23">
        <v>34500</v>
      </c>
      <c r="I12" s="23">
        <f>I11</f>
        <v>24075.87</v>
      </c>
      <c r="J12" s="26">
        <f>I12/H12*100</f>
        <v>69.7851304347826</v>
      </c>
      <c r="K12" s="53"/>
      <c r="L12" s="54"/>
      <c r="M12" s="5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2" customFormat="1" ht="24.75" customHeight="1">
      <c r="A13" s="19" t="s">
        <v>49</v>
      </c>
      <c r="B13" s="28"/>
      <c r="C13" s="28"/>
      <c r="D13" s="28"/>
      <c r="E13" s="28"/>
      <c r="F13" s="28"/>
      <c r="G13" s="28"/>
      <c r="H13" s="28"/>
      <c r="I13" s="28">
        <v>224004.23</v>
      </c>
      <c r="J13" s="29"/>
      <c r="K13" s="53"/>
      <c r="L13" s="54"/>
      <c r="M13" s="5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12" customFormat="1" ht="24.75" customHeight="1">
      <c r="A14" s="22" t="s">
        <v>29</v>
      </c>
      <c r="B14" s="23">
        <v>253000</v>
      </c>
      <c r="C14" s="23">
        <v>253000</v>
      </c>
      <c r="D14" s="23">
        <v>249500</v>
      </c>
      <c r="E14" s="23">
        <v>249500</v>
      </c>
      <c r="F14" s="23">
        <v>239500</v>
      </c>
      <c r="G14" s="23">
        <v>227525</v>
      </c>
      <c r="H14" s="23">
        <v>224525</v>
      </c>
      <c r="I14" s="23">
        <f>I13</f>
        <v>224004.23</v>
      </c>
      <c r="J14" s="26">
        <f>I14/H14*100</f>
        <v>99.76805700924174</v>
      </c>
      <c r="K14" s="53"/>
      <c r="L14" s="54"/>
      <c r="M14" s="5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13" customFormat="1" ht="24.75" customHeight="1">
      <c r="A15" s="33" t="s">
        <v>50</v>
      </c>
      <c r="B15" s="28"/>
      <c r="C15" s="28"/>
      <c r="D15" s="28"/>
      <c r="E15" s="28"/>
      <c r="F15" s="28"/>
      <c r="G15" s="28"/>
      <c r="H15" s="28"/>
      <c r="I15" s="28">
        <v>126879.15</v>
      </c>
      <c r="J15" s="29"/>
      <c r="K15" s="53"/>
      <c r="L15" s="54"/>
      <c r="M15" s="54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s="13" customFormat="1" ht="24.75" customHeight="1">
      <c r="A16" s="19" t="s">
        <v>18</v>
      </c>
      <c r="B16" s="28"/>
      <c r="C16" s="28"/>
      <c r="D16" s="28"/>
      <c r="E16" s="28"/>
      <c r="F16" s="28"/>
      <c r="G16" s="28"/>
      <c r="H16" s="28"/>
      <c r="I16" s="28">
        <v>13330.84</v>
      </c>
      <c r="J16" s="29"/>
      <c r="K16" s="53"/>
      <c r="L16" s="54"/>
      <c r="M16" s="54"/>
      <c r="N16" s="56"/>
      <c r="O16" s="56"/>
      <c r="P16" s="56"/>
      <c r="Q16" s="56"/>
      <c r="R16" s="56"/>
      <c r="S16" s="56"/>
      <c r="T16" s="56"/>
      <c r="U16" s="57"/>
      <c r="V16" s="56"/>
      <c r="W16" s="56"/>
    </row>
    <row r="17" spans="1:23" s="12" customFormat="1" ht="24.75" customHeight="1">
      <c r="A17" s="19" t="s">
        <v>19</v>
      </c>
      <c r="B17" s="28"/>
      <c r="C17" s="28"/>
      <c r="D17" s="28"/>
      <c r="E17" s="28"/>
      <c r="F17" s="28"/>
      <c r="G17" s="28"/>
      <c r="H17" s="28"/>
      <c r="I17" s="28">
        <v>0</v>
      </c>
      <c r="J17" s="29"/>
      <c r="K17" s="53"/>
      <c r="L17" s="54"/>
      <c r="M17" s="5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12" customFormat="1" ht="24.75" customHeight="1">
      <c r="A18" s="19" t="s">
        <v>38</v>
      </c>
      <c r="B18" s="28"/>
      <c r="C18" s="28"/>
      <c r="D18" s="28"/>
      <c r="E18" s="28"/>
      <c r="F18" s="28"/>
      <c r="G18" s="28"/>
      <c r="H18" s="28"/>
      <c r="I18" s="28">
        <v>0</v>
      </c>
      <c r="J18" s="29"/>
      <c r="K18" s="53"/>
      <c r="L18" s="54"/>
      <c r="M18" s="5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2" customFormat="1" ht="24.75" customHeight="1">
      <c r="A19" s="22" t="s">
        <v>30</v>
      </c>
      <c r="B19" s="23">
        <v>308600</v>
      </c>
      <c r="C19" s="23">
        <v>224600</v>
      </c>
      <c r="D19" s="23">
        <v>194600</v>
      </c>
      <c r="E19" s="23">
        <v>190600</v>
      </c>
      <c r="F19" s="23">
        <v>190600</v>
      </c>
      <c r="G19" s="23">
        <v>181800</v>
      </c>
      <c r="H19" s="23">
        <v>161800</v>
      </c>
      <c r="I19" s="23">
        <f>SUM(I15:I18)</f>
        <v>140209.99</v>
      </c>
      <c r="J19" s="26">
        <f>I19/H19*100</f>
        <v>86.65635970333744</v>
      </c>
      <c r="K19" s="53"/>
      <c r="L19" s="54"/>
      <c r="M19" s="5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13" customFormat="1" ht="24.75" customHeight="1">
      <c r="A20" s="19" t="s">
        <v>5</v>
      </c>
      <c r="B20" s="30"/>
      <c r="C20" s="30"/>
      <c r="D20" s="30"/>
      <c r="E20" s="30"/>
      <c r="F20" s="30"/>
      <c r="G20" s="30"/>
      <c r="H20" s="30"/>
      <c r="I20" s="30">
        <v>21063.88</v>
      </c>
      <c r="J20" s="29"/>
      <c r="K20" s="53"/>
      <c r="L20" s="54"/>
      <c r="M20" s="54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3" s="12" customFormat="1" ht="24.75" customHeight="1">
      <c r="A21" s="27" t="s">
        <v>23</v>
      </c>
      <c r="B21" s="28"/>
      <c r="C21" s="28"/>
      <c r="D21" s="28"/>
      <c r="E21" s="28"/>
      <c r="F21" s="28"/>
      <c r="G21" s="28"/>
      <c r="H21" s="28"/>
      <c r="I21" s="28">
        <v>0</v>
      </c>
      <c r="J21" s="29"/>
      <c r="K21" s="53"/>
      <c r="L21" s="54"/>
      <c r="M21" s="5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12" customFormat="1" ht="24.75" customHeight="1">
      <c r="A22" s="34" t="s">
        <v>24</v>
      </c>
      <c r="B22" s="28"/>
      <c r="C22" s="28"/>
      <c r="D22" s="28"/>
      <c r="E22" s="28"/>
      <c r="F22" s="28"/>
      <c r="G22" s="28"/>
      <c r="H22" s="28"/>
      <c r="I22" s="28">
        <v>3506.5</v>
      </c>
      <c r="J22" s="29"/>
      <c r="K22" s="53"/>
      <c r="L22" s="54"/>
      <c r="M22" s="5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13" customFormat="1" ht="24.75" customHeight="1">
      <c r="A23" s="27" t="s">
        <v>51</v>
      </c>
      <c r="B23" s="28"/>
      <c r="C23" s="28"/>
      <c r="D23" s="28"/>
      <c r="E23" s="28"/>
      <c r="F23" s="28"/>
      <c r="G23" s="28"/>
      <c r="H23" s="28"/>
      <c r="I23" s="28">
        <v>0</v>
      </c>
      <c r="J23" s="29"/>
      <c r="K23" s="53"/>
      <c r="L23" s="54"/>
      <c r="M23" s="54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s="12" customFormat="1" ht="24.75" customHeight="1">
      <c r="A24" s="35" t="s">
        <v>31</v>
      </c>
      <c r="B24" s="23">
        <v>89050</v>
      </c>
      <c r="C24" s="23">
        <v>60050</v>
      </c>
      <c r="D24" s="23">
        <v>42050</v>
      </c>
      <c r="E24" s="23">
        <v>40300</v>
      </c>
      <c r="F24" s="23">
        <v>40300</v>
      </c>
      <c r="G24" s="23">
        <v>38700</v>
      </c>
      <c r="H24" s="23">
        <v>25700</v>
      </c>
      <c r="I24" s="23">
        <f>SUM(I20:I23)</f>
        <v>24570.38</v>
      </c>
      <c r="J24" s="26">
        <f>I24/H24*100</f>
        <v>95.60459143968872</v>
      </c>
      <c r="K24" s="53"/>
      <c r="L24" s="54"/>
      <c r="M24" s="5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13" customFormat="1" ht="24.75" customHeight="1">
      <c r="A25" s="19" t="s">
        <v>20</v>
      </c>
      <c r="B25" s="28"/>
      <c r="C25" s="28"/>
      <c r="D25" s="28"/>
      <c r="E25" s="28"/>
      <c r="F25" s="28"/>
      <c r="G25" s="28"/>
      <c r="H25" s="28"/>
      <c r="I25" s="28">
        <v>11427.23</v>
      </c>
      <c r="J25" s="29"/>
      <c r="K25" s="53"/>
      <c r="L25" s="54"/>
      <c r="M25" s="54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s="12" customFormat="1" ht="24.75" customHeight="1">
      <c r="A26" s="19" t="s">
        <v>13</v>
      </c>
      <c r="B26" s="28"/>
      <c r="C26" s="28"/>
      <c r="D26" s="28"/>
      <c r="E26" s="28"/>
      <c r="F26" s="28"/>
      <c r="G26" s="28"/>
      <c r="H26" s="28"/>
      <c r="I26" s="28">
        <v>0</v>
      </c>
      <c r="J26" s="29"/>
      <c r="K26" s="53"/>
      <c r="L26" s="54"/>
      <c r="M26" s="5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12" customFormat="1" ht="24.75" customHeight="1">
      <c r="A27" s="19" t="s">
        <v>14</v>
      </c>
      <c r="B27" s="28"/>
      <c r="C27" s="28"/>
      <c r="D27" s="28"/>
      <c r="E27" s="28"/>
      <c r="F27" s="28"/>
      <c r="G27" s="28"/>
      <c r="H27" s="28"/>
      <c r="I27" s="28">
        <v>8082</v>
      </c>
      <c r="J27" s="29"/>
      <c r="K27" s="53"/>
      <c r="L27" s="54"/>
      <c r="M27" s="5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12" customFormat="1" ht="24.75" customHeight="1">
      <c r="A28" s="19" t="s">
        <v>39</v>
      </c>
      <c r="B28" s="28"/>
      <c r="C28" s="28"/>
      <c r="D28" s="28"/>
      <c r="E28" s="28"/>
      <c r="F28" s="28"/>
      <c r="G28" s="28"/>
      <c r="H28" s="28"/>
      <c r="I28" s="28">
        <v>0</v>
      </c>
      <c r="J28" s="29"/>
      <c r="K28" s="53"/>
      <c r="L28" s="54"/>
      <c r="M28" s="5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13" s="14" customFormat="1" ht="24.75" customHeight="1">
      <c r="A29" s="36" t="s">
        <v>15</v>
      </c>
      <c r="B29" s="30"/>
      <c r="C29" s="30"/>
      <c r="D29" s="30"/>
      <c r="E29" s="30"/>
      <c r="F29" s="30"/>
      <c r="G29" s="30"/>
      <c r="H29" s="30"/>
      <c r="I29" s="30">
        <v>24857.84</v>
      </c>
      <c r="J29" s="37"/>
      <c r="K29" s="53"/>
      <c r="L29" s="54"/>
      <c r="M29" s="54"/>
    </row>
    <row r="30" spans="1:23" s="12" customFormat="1" ht="24.75" customHeight="1">
      <c r="A30" s="19" t="s">
        <v>6</v>
      </c>
      <c r="B30" s="28"/>
      <c r="C30" s="28"/>
      <c r="D30" s="28"/>
      <c r="E30" s="28"/>
      <c r="F30" s="28"/>
      <c r="G30" s="28"/>
      <c r="H30" s="28"/>
      <c r="I30" s="28">
        <v>150</v>
      </c>
      <c r="J30" s="29"/>
      <c r="K30" s="53"/>
      <c r="L30" s="54"/>
      <c r="M30" s="5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13" customFormat="1" ht="24.75" customHeight="1">
      <c r="A31" s="19" t="s">
        <v>16</v>
      </c>
      <c r="B31" s="28"/>
      <c r="C31" s="28"/>
      <c r="D31" s="28"/>
      <c r="E31" s="28"/>
      <c r="F31" s="28"/>
      <c r="G31" s="28"/>
      <c r="H31" s="28"/>
      <c r="I31" s="28">
        <v>18093.88</v>
      </c>
      <c r="J31" s="29"/>
      <c r="K31" s="53"/>
      <c r="L31" s="54"/>
      <c r="M31" s="54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s="12" customFormat="1" ht="24.75" customHeight="1">
      <c r="A32" s="38" t="s">
        <v>32</v>
      </c>
      <c r="B32" s="23">
        <v>131000</v>
      </c>
      <c r="C32" s="23">
        <v>124000</v>
      </c>
      <c r="D32" s="23">
        <v>93000</v>
      </c>
      <c r="E32" s="23">
        <v>91250</v>
      </c>
      <c r="F32" s="23">
        <v>91250</v>
      </c>
      <c r="G32" s="23">
        <v>88100</v>
      </c>
      <c r="H32" s="23">
        <v>67100</v>
      </c>
      <c r="I32" s="23">
        <f>SUM(I25:I31)</f>
        <v>62610.95</v>
      </c>
      <c r="J32" s="26">
        <f>I32/H32*100</f>
        <v>93.30991058122206</v>
      </c>
      <c r="K32" s="53"/>
      <c r="L32" s="54"/>
      <c r="M32" s="5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15" customFormat="1" ht="24.75" customHeight="1">
      <c r="A33" s="36" t="s">
        <v>53</v>
      </c>
      <c r="B33" s="39"/>
      <c r="C33" s="39"/>
      <c r="D33" s="39"/>
      <c r="E33" s="39"/>
      <c r="F33" s="39"/>
      <c r="G33" s="39"/>
      <c r="H33" s="39"/>
      <c r="I33" s="39">
        <v>764</v>
      </c>
      <c r="J33" s="40"/>
      <c r="K33" s="58"/>
      <c r="L33" s="17"/>
      <c r="M33" s="17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s="12" customFormat="1" ht="24.75" customHeight="1">
      <c r="A34" s="22" t="s">
        <v>52</v>
      </c>
      <c r="B34" s="23">
        <v>8000</v>
      </c>
      <c r="C34" s="23">
        <v>8000</v>
      </c>
      <c r="D34" s="23">
        <v>1000</v>
      </c>
      <c r="E34" s="23">
        <v>1000</v>
      </c>
      <c r="F34" s="23">
        <v>5000</v>
      </c>
      <c r="G34" s="23">
        <v>5000</v>
      </c>
      <c r="H34" s="23">
        <v>1000</v>
      </c>
      <c r="I34" s="23">
        <f>I33</f>
        <v>764</v>
      </c>
      <c r="J34" s="26">
        <f>I34/H34*100</f>
        <v>76.4</v>
      </c>
      <c r="K34" s="53"/>
      <c r="L34" s="54"/>
      <c r="M34" s="5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12" customFormat="1" ht="24.75" customHeight="1">
      <c r="A35" s="19" t="s">
        <v>17</v>
      </c>
      <c r="B35" s="28"/>
      <c r="C35" s="28"/>
      <c r="D35" s="28"/>
      <c r="E35" s="28"/>
      <c r="F35" s="28"/>
      <c r="G35" s="28"/>
      <c r="H35" s="28"/>
      <c r="I35" s="28">
        <v>139.5</v>
      </c>
      <c r="J35" s="29"/>
      <c r="K35" s="53"/>
      <c r="L35" s="54"/>
      <c r="M35" s="5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12" customFormat="1" ht="24.75" customHeight="1">
      <c r="A36" s="19" t="s">
        <v>43</v>
      </c>
      <c r="B36" s="28"/>
      <c r="C36" s="28"/>
      <c r="D36" s="28"/>
      <c r="E36" s="28"/>
      <c r="F36" s="28"/>
      <c r="G36" s="28"/>
      <c r="H36" s="28"/>
      <c r="I36" s="28">
        <v>0</v>
      </c>
      <c r="J36" s="29"/>
      <c r="K36" s="53"/>
      <c r="L36" s="54"/>
      <c r="M36" s="5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2" customFormat="1" ht="24.75" customHeight="1">
      <c r="A37" s="19" t="s">
        <v>54</v>
      </c>
      <c r="B37" s="28"/>
      <c r="C37" s="28"/>
      <c r="D37" s="28"/>
      <c r="E37" s="28"/>
      <c r="F37" s="28"/>
      <c r="G37" s="28"/>
      <c r="H37" s="28"/>
      <c r="I37" s="28">
        <v>0</v>
      </c>
      <c r="J37" s="29"/>
      <c r="K37" s="53"/>
      <c r="L37" s="54"/>
      <c r="M37" s="5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3" customFormat="1" ht="24.75" customHeight="1">
      <c r="A38" s="19" t="s">
        <v>7</v>
      </c>
      <c r="B38" s="30"/>
      <c r="C38" s="30"/>
      <c r="D38" s="30"/>
      <c r="E38" s="30"/>
      <c r="F38" s="30"/>
      <c r="G38" s="30"/>
      <c r="H38" s="30"/>
      <c r="I38" s="28">
        <v>129937.89</v>
      </c>
      <c r="J38" s="29"/>
      <c r="K38" s="53"/>
      <c r="L38" s="54"/>
      <c r="M38" s="54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3" s="12" customFormat="1" ht="24.75" customHeight="1">
      <c r="A39" s="22" t="s">
        <v>33</v>
      </c>
      <c r="B39" s="23">
        <v>181600</v>
      </c>
      <c r="C39" s="23">
        <v>142600</v>
      </c>
      <c r="D39" s="23">
        <v>122600</v>
      </c>
      <c r="E39" s="23">
        <v>122600</v>
      </c>
      <c r="F39" s="23">
        <v>137600</v>
      </c>
      <c r="G39" s="23">
        <v>137600</v>
      </c>
      <c r="H39" s="23">
        <v>137600</v>
      </c>
      <c r="I39" s="23">
        <f>SUM(I35:I38)</f>
        <v>130077.39</v>
      </c>
      <c r="J39" s="26">
        <f>I39/H39*100</f>
        <v>94.53298691860465</v>
      </c>
      <c r="K39" s="53"/>
      <c r="L39" s="54"/>
      <c r="M39" s="5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12" customFormat="1" ht="24.75" customHeight="1">
      <c r="A40" s="19" t="s">
        <v>21</v>
      </c>
      <c r="B40" s="30"/>
      <c r="C40" s="30"/>
      <c r="D40" s="30"/>
      <c r="E40" s="30"/>
      <c r="F40" s="30"/>
      <c r="G40" s="30"/>
      <c r="H40" s="30"/>
      <c r="I40" s="28">
        <v>524.52</v>
      </c>
      <c r="J40" s="29"/>
      <c r="K40" s="53"/>
      <c r="L40" s="54"/>
      <c r="M40" s="5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12" customFormat="1" ht="24.75" customHeight="1">
      <c r="A41" s="19" t="s">
        <v>59</v>
      </c>
      <c r="B41" s="30"/>
      <c r="C41" s="30"/>
      <c r="D41" s="30"/>
      <c r="E41" s="30"/>
      <c r="F41" s="30"/>
      <c r="G41" s="30"/>
      <c r="H41" s="30"/>
      <c r="I41" s="28">
        <v>1.31</v>
      </c>
      <c r="J41" s="29"/>
      <c r="K41" s="53"/>
      <c r="L41" s="54"/>
      <c r="M41" s="5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12" customFormat="1" ht="24.75" customHeight="1">
      <c r="A42" s="19" t="s">
        <v>22</v>
      </c>
      <c r="B42" s="28"/>
      <c r="C42" s="28"/>
      <c r="D42" s="28"/>
      <c r="E42" s="28"/>
      <c r="F42" s="28"/>
      <c r="G42" s="28"/>
      <c r="H42" s="28"/>
      <c r="I42" s="28">
        <v>3.22</v>
      </c>
      <c r="J42" s="29"/>
      <c r="K42" s="53"/>
      <c r="L42" s="54"/>
      <c r="M42" s="5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12" customFormat="1" ht="24.75" customHeight="1">
      <c r="A43" s="22" t="s">
        <v>34</v>
      </c>
      <c r="B43" s="23">
        <v>3510</v>
      </c>
      <c r="C43" s="23">
        <v>3510</v>
      </c>
      <c r="D43" s="23">
        <v>2510</v>
      </c>
      <c r="E43" s="23">
        <v>2510</v>
      </c>
      <c r="F43" s="23">
        <v>2510</v>
      </c>
      <c r="G43" s="23">
        <v>2510</v>
      </c>
      <c r="H43" s="23">
        <v>2510</v>
      </c>
      <c r="I43" s="23">
        <f>SUM(I40:I42)</f>
        <v>529.05</v>
      </c>
      <c r="J43" s="26">
        <f>I43/H43*100</f>
        <v>21.077689243027887</v>
      </c>
      <c r="K43" s="53"/>
      <c r="L43" s="54"/>
      <c r="M43" s="5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16" customFormat="1" ht="24.75" customHeight="1">
      <c r="A44" s="41" t="s">
        <v>10</v>
      </c>
      <c r="B44" s="42"/>
      <c r="C44" s="42"/>
      <c r="D44" s="42"/>
      <c r="E44" s="42"/>
      <c r="F44" s="42"/>
      <c r="G44" s="42"/>
      <c r="H44" s="42"/>
      <c r="I44" s="42">
        <v>0</v>
      </c>
      <c r="J44" s="29"/>
      <c r="K44" s="53"/>
      <c r="L44" s="54"/>
      <c r="M44" s="5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s="12" customFormat="1" ht="24.75" customHeight="1">
      <c r="A45" s="19" t="s">
        <v>25</v>
      </c>
      <c r="B45" s="28"/>
      <c r="C45" s="28"/>
      <c r="D45" s="28"/>
      <c r="E45" s="28"/>
      <c r="F45" s="28"/>
      <c r="G45" s="28"/>
      <c r="H45" s="28"/>
      <c r="I45" s="28">
        <v>2199</v>
      </c>
      <c r="J45" s="29"/>
      <c r="K45" s="53"/>
      <c r="L45" s="54"/>
      <c r="M45" s="5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12" customFormat="1" ht="24.75" customHeight="1">
      <c r="A46" s="22" t="s">
        <v>36</v>
      </c>
      <c r="B46" s="23">
        <v>13000</v>
      </c>
      <c r="C46" s="23">
        <v>13000</v>
      </c>
      <c r="D46" s="23">
        <v>10000</v>
      </c>
      <c r="E46" s="23">
        <v>10000</v>
      </c>
      <c r="F46" s="23">
        <v>6000</v>
      </c>
      <c r="G46" s="23">
        <v>6000</v>
      </c>
      <c r="H46" s="23">
        <v>3000</v>
      </c>
      <c r="I46" s="23">
        <f>SUM(I44:I45)</f>
        <v>2199</v>
      </c>
      <c r="J46" s="26">
        <f>I46/H46*100</f>
        <v>73.3</v>
      </c>
      <c r="K46" s="53"/>
      <c r="L46" s="54"/>
      <c r="M46" s="5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12" customFormat="1" ht="24.75" customHeight="1">
      <c r="A47" s="31" t="s">
        <v>8</v>
      </c>
      <c r="B47" s="24">
        <f aca="true" t="shared" si="0" ref="B47:H47">B10+B12+B14+B19+B24+B32+B34+B39+B43+B46</f>
        <v>2562760</v>
      </c>
      <c r="C47" s="24">
        <f t="shared" si="0"/>
        <v>2398760</v>
      </c>
      <c r="D47" s="24">
        <f t="shared" si="0"/>
        <v>2245260</v>
      </c>
      <c r="E47" s="24">
        <f t="shared" si="0"/>
        <v>2245260</v>
      </c>
      <c r="F47" s="24">
        <f t="shared" si="0"/>
        <v>2192260</v>
      </c>
      <c r="G47" s="24">
        <f t="shared" si="0"/>
        <v>2094485</v>
      </c>
      <c r="H47" s="24">
        <f t="shared" si="0"/>
        <v>2015485</v>
      </c>
      <c r="I47" s="24">
        <f>I10+I12+I14+I19+I24+I32+I34+I39+I43+I46</f>
        <v>1966642.25</v>
      </c>
      <c r="J47" s="25">
        <f>I47/H47*100</f>
        <v>97.57662547724244</v>
      </c>
      <c r="K47" s="53"/>
      <c r="L47" s="54"/>
      <c r="M47" s="5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12" customFormat="1" ht="24.75" customHeight="1">
      <c r="A48" s="19" t="s">
        <v>45</v>
      </c>
      <c r="B48" s="28"/>
      <c r="C48" s="28"/>
      <c r="D48" s="28"/>
      <c r="E48" s="28"/>
      <c r="F48" s="28"/>
      <c r="G48" s="28"/>
      <c r="H48" s="28"/>
      <c r="I48" s="28"/>
      <c r="J48" s="29"/>
      <c r="K48" s="53"/>
      <c r="L48" s="54"/>
      <c r="M48" s="5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s="13" customFormat="1" ht="24.75" customHeight="1">
      <c r="A49" s="19" t="s">
        <v>9</v>
      </c>
      <c r="B49" s="28"/>
      <c r="C49" s="28"/>
      <c r="D49" s="28"/>
      <c r="E49" s="28"/>
      <c r="F49" s="28"/>
      <c r="G49" s="28"/>
      <c r="H49" s="28"/>
      <c r="I49" s="28">
        <v>5762.26</v>
      </c>
      <c r="J49" s="29"/>
      <c r="K49" s="53"/>
      <c r="L49" s="54"/>
      <c r="M49" s="54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23" s="12" customFormat="1" ht="24.75" customHeight="1">
      <c r="A50" s="43" t="s">
        <v>35</v>
      </c>
      <c r="B50" s="23">
        <v>12000</v>
      </c>
      <c r="C50" s="23">
        <v>9000</v>
      </c>
      <c r="D50" s="23">
        <v>8000</v>
      </c>
      <c r="E50" s="23">
        <v>8000</v>
      </c>
      <c r="F50" s="23">
        <v>8000</v>
      </c>
      <c r="G50" s="23">
        <v>8000</v>
      </c>
      <c r="H50" s="23">
        <v>6000</v>
      </c>
      <c r="I50" s="23">
        <f>I49</f>
        <v>5762.26</v>
      </c>
      <c r="J50" s="26">
        <f>I50/H50*100</f>
        <v>96.03766666666667</v>
      </c>
      <c r="K50" s="53"/>
      <c r="L50" s="54"/>
      <c r="M50" s="5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s="12" customFormat="1" ht="24.75" customHeight="1">
      <c r="A51" s="19" t="s">
        <v>10</v>
      </c>
      <c r="B51" s="28"/>
      <c r="C51" s="28"/>
      <c r="D51" s="28"/>
      <c r="E51" s="28"/>
      <c r="F51" s="28"/>
      <c r="G51" s="28"/>
      <c r="H51" s="28"/>
      <c r="I51" s="28">
        <v>7551.5</v>
      </c>
      <c r="J51" s="29"/>
      <c r="K51" s="53"/>
      <c r="L51" s="54"/>
      <c r="M51" s="5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s="12" customFormat="1" ht="24.75" customHeight="1">
      <c r="A52" s="22" t="s">
        <v>36</v>
      </c>
      <c r="B52" s="23">
        <v>10000</v>
      </c>
      <c r="C52" s="23">
        <v>10000</v>
      </c>
      <c r="D52" s="23">
        <v>8000</v>
      </c>
      <c r="E52" s="23">
        <v>8000</v>
      </c>
      <c r="F52" s="23">
        <v>8000</v>
      </c>
      <c r="G52" s="23">
        <v>8000</v>
      </c>
      <c r="H52" s="23">
        <v>8000</v>
      </c>
      <c r="I52" s="23">
        <f>I51</f>
        <v>7551.5</v>
      </c>
      <c r="J52" s="26">
        <f>I52/H52*100</f>
        <v>94.39375</v>
      </c>
      <c r="K52" s="53"/>
      <c r="L52" s="54"/>
      <c r="M52" s="5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s="12" customFormat="1" ht="24.75" customHeight="1">
      <c r="A53" s="31" t="s">
        <v>11</v>
      </c>
      <c r="B53" s="24">
        <f aca="true" t="shared" si="1" ref="B53:H53">SUM(B50,B52)</f>
        <v>22000</v>
      </c>
      <c r="C53" s="24">
        <f t="shared" si="1"/>
        <v>19000</v>
      </c>
      <c r="D53" s="24">
        <f t="shared" si="1"/>
        <v>16000</v>
      </c>
      <c r="E53" s="24">
        <f t="shared" si="1"/>
        <v>16000</v>
      </c>
      <c r="F53" s="24">
        <f t="shared" si="1"/>
        <v>16000</v>
      </c>
      <c r="G53" s="24">
        <f t="shared" si="1"/>
        <v>16000</v>
      </c>
      <c r="H53" s="24">
        <f t="shared" si="1"/>
        <v>14000</v>
      </c>
      <c r="I53" s="24">
        <f>I50+I52</f>
        <v>13313.76</v>
      </c>
      <c r="J53" s="25">
        <f>I53/H53*100</f>
        <v>95.09828571428571</v>
      </c>
      <c r="K53" s="53"/>
      <c r="L53" s="54"/>
      <c r="M53" s="5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s="12" customFormat="1" ht="24.75" customHeight="1">
      <c r="A54" s="31" t="s">
        <v>12</v>
      </c>
      <c r="B54" s="24">
        <f aca="true" t="shared" si="2" ref="B54:H54">SUM(B47,B53)</f>
        <v>2584760</v>
      </c>
      <c r="C54" s="24">
        <f t="shared" si="2"/>
        <v>2417760</v>
      </c>
      <c r="D54" s="24">
        <f t="shared" si="2"/>
        <v>2261260</v>
      </c>
      <c r="E54" s="24">
        <f t="shared" si="2"/>
        <v>2261260</v>
      </c>
      <c r="F54" s="24">
        <f t="shared" si="2"/>
        <v>2208260</v>
      </c>
      <c r="G54" s="24">
        <f t="shared" si="2"/>
        <v>2110485</v>
      </c>
      <c r="H54" s="24">
        <f t="shared" si="2"/>
        <v>2029485</v>
      </c>
      <c r="I54" s="24">
        <f>I47+I53</f>
        <v>1979956.01</v>
      </c>
      <c r="J54" s="25">
        <f>I54/H54*100</f>
        <v>97.55952914162953</v>
      </c>
      <c r="K54" s="53"/>
      <c r="L54" s="54"/>
      <c r="M54" s="5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ht="6.75" customHeight="1"/>
    <row r="56" spans="2:10" ht="18.75">
      <c r="B56" s="32"/>
      <c r="C56" s="32"/>
      <c r="D56" s="32"/>
      <c r="E56" s="32"/>
      <c r="F56" s="32"/>
      <c r="G56" s="32"/>
      <c r="H56" s="32"/>
      <c r="I56" s="32"/>
      <c r="J56" s="32"/>
    </row>
    <row r="57" spans="2:10" ht="18.75">
      <c r="B57" s="32"/>
      <c r="C57" s="32"/>
      <c r="D57" s="32"/>
      <c r="E57" s="32"/>
      <c r="F57" s="32"/>
      <c r="G57" s="32"/>
      <c r="H57" s="32"/>
      <c r="I57" s="32"/>
      <c r="J57" s="32"/>
    </row>
  </sheetData>
  <sheetProtection/>
  <mergeCells count="3">
    <mergeCell ref="A1:J1"/>
    <mergeCell ref="A2:J2"/>
    <mergeCell ref="A3:J3"/>
  </mergeCells>
  <printOptions/>
  <pageMargins left="0.1968503937007874" right="0.1968503937007874" top="0.2362204724409449" bottom="0.2362204724409449" header="0.3937007874015748" footer="0.3937007874015748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Dina Popović</cp:lastModifiedBy>
  <cp:lastPrinted>2021-02-03T12:49:21Z</cp:lastPrinted>
  <dcterms:created xsi:type="dcterms:W3CDTF">2005-03-15T08:35:06Z</dcterms:created>
  <dcterms:modified xsi:type="dcterms:W3CDTF">2021-05-07T07:17:55Z</dcterms:modified>
  <cp:category/>
  <cp:version/>
  <cp:contentType/>
  <cp:contentStatus/>
</cp:coreProperties>
</file>